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ropbox\Privát\8_Pénzügyi_talpalo\SZJA mentesség\Csomag\Kalkulátorok\20251001\"/>
    </mc:Choice>
  </mc:AlternateContent>
  <xr:revisionPtr revIDLastSave="0" documentId="8_{0652703C-1472-41D5-A725-D387EF5DA35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saládi adókedvezmény" sheetId="1" r:id="rId1"/>
    <sheet name="segédtábl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E23" i="2" s="1"/>
  <c r="D22" i="2"/>
  <c r="E22" i="2" s="1"/>
  <c r="D21" i="2"/>
  <c r="E21" i="2" s="1"/>
  <c r="D20" i="2"/>
  <c r="E20" i="2" s="1"/>
  <c r="D19" i="2"/>
  <c r="E19" i="2" s="1"/>
  <c r="D18" i="2"/>
  <c r="E18" i="2" s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3" i="2"/>
  <c r="E7" i="1"/>
  <c r="E8" i="1"/>
  <c r="E11" i="1"/>
  <c r="E12" i="1"/>
  <c r="E13" i="1"/>
  <c r="E14" i="1"/>
  <c r="E15" i="1"/>
  <c r="E16" i="1"/>
  <c r="E17" i="1"/>
  <c r="E6" i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D3" i="2"/>
  <c r="E3" i="2" s="1"/>
  <c r="K4" i="2"/>
  <c r="K5" i="2"/>
  <c r="F5" i="2"/>
  <c r="E10" i="1"/>
  <c r="E9" i="1"/>
  <c r="G12" i="1" l="1"/>
  <c r="H12" i="1" s="1"/>
  <c r="G17" i="1"/>
  <c r="H17" i="1" s="1"/>
  <c r="G16" i="1"/>
  <c r="H16" i="1" s="1"/>
  <c r="G15" i="1"/>
  <c r="H15" i="1" s="1"/>
  <c r="G14" i="1"/>
  <c r="H14" i="1" s="1"/>
  <c r="G13" i="1"/>
  <c r="H13" i="1" s="1"/>
  <c r="G6" i="1"/>
  <c r="H6" i="1" s="1"/>
  <c r="G9" i="1"/>
  <c r="H9" i="1" s="1"/>
  <c r="G10" i="1"/>
  <c r="H10" i="1" s="1"/>
  <c r="G11" i="1"/>
  <c r="H11" i="1" s="1"/>
  <c r="G7" i="1"/>
  <c r="H7" i="1" s="1"/>
  <c r="G8" i="1"/>
  <c r="H8" i="1" s="1"/>
  <c r="H18" i="1" l="1"/>
  <c r="G18" i="1"/>
</calcChain>
</file>

<file path=xl/sharedStrings.xml><?xml version="1.0" encoding="utf-8"?>
<sst xmlns="http://schemas.openxmlformats.org/spreadsheetml/2006/main" count="36" uniqueCount="35">
  <si>
    <t>Készítette:</t>
  </si>
  <si>
    <t>Mea és Melinda</t>
  </si>
  <si>
    <t>Kitöltési útmutató, technikai információk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</si>
  <si>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</si>
  <si>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</si>
  <si>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</si>
  <si>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</si>
  <si>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</si>
  <si>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</si>
  <si>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</si>
  <si>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</si>
  <si>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</si>
  <si>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</si>
  <si>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</si>
  <si>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</si>
  <si>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</si>
  <si>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</si>
  <si>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Gyermekek után járó családi adókedvezmény</t>
  </si>
  <si>
    <t>eltartott</t>
  </si>
  <si>
    <t>kedvezményezett eltartott</t>
  </si>
  <si>
    <t>kedvezmény összege</t>
  </si>
  <si>
    <t>nettóban (15%)</t>
  </si>
  <si>
    <t>Családi kedvezmény összege/ gyerek</t>
  </si>
  <si>
    <t>1 gyerek</t>
  </si>
  <si>
    <t>2 gyerek</t>
  </si>
  <si>
    <t>3+gyerek</t>
  </si>
  <si>
    <t>tartós beteg gyermek</t>
  </si>
  <si>
    <t>családi adókedvezmény bruttó összege</t>
  </si>
  <si>
    <t>nettó (bruttó 15%-a)</t>
  </si>
  <si>
    <t>segédoszlop</t>
  </si>
  <si>
    <t>segéd</t>
  </si>
  <si>
    <r>
      <t>eltartott gyermekek száma</t>
    </r>
    <r>
      <rPr>
        <b/>
        <vertAlign val="superscript"/>
        <sz val="11"/>
        <rFont val="Calibri"/>
        <family val="2"/>
        <charset val="238"/>
      </rPr>
      <t>1</t>
    </r>
  </si>
  <si>
    <r>
      <t>kedvezményezett eltartott</t>
    </r>
    <r>
      <rPr>
        <b/>
        <vertAlign val="superscript"/>
        <sz val="11"/>
        <rFont val="Calibri"/>
        <family val="2"/>
        <charset val="238"/>
      </rPr>
      <t>2</t>
    </r>
  </si>
  <si>
    <r>
      <t xml:space="preserve">Ez a kalkulátor kizárólag a családi adókedvezmény havi bruttó összegét számolja ki.
Ebben a kalkulátorban nem tudsz számolni optimalizással, vagy egyéb mentességekkel, ahhoz használd kérlek a rád vonatkozó SZJA kalkulátorokat.
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eltartott gyermek:
minden gyermek, aki beleszámít a gyerekszámba, így akire családi pótlék jár, a magzat (91. naptól) és az érettségizett, de főiskolás/egyetemista gyermek
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kedvezményezett eltartott:
akire családi pótlék jár és a magzat (91. naptól)</t>
    </r>
  </si>
  <si>
    <t>2026.01.01-től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</si>
</sst>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\ [$Ft-40E]_-;\-* #,##0\ [$Ft-40E]_-;_-* &quot;-&quot;??\ [$Ft-40E]_-;_-@_-"/>
    <numFmt numFmtId="166" formatCode="#,##0\ &quot;Ft&quot;"/>
    <numFmt numFmtId="167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D08E"/>
        <bgColor rgb="FFA9D08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DD7E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0" fillId="0" borderId="0" xfId="0" applyProtection="1">
      <protection hidden="1"/>
    </xf>
    <xf numFmtId="164" fontId="0" fillId="2" borderId="0" xfId="1" applyNumberFormat="1" applyFont="1" applyFill="1" applyProtection="1">
      <protection hidden="1"/>
    </xf>
    <xf numFmtId="0" fontId="0" fillId="3" borderId="0" xfId="0" applyFill="1" applyAlignment="1" applyProtection="1">
      <alignment wrapText="1"/>
      <protection hidden="1"/>
    </xf>
    <xf numFmtId="0" fontId="2" fillId="3" borderId="0" xfId="0" applyFont="1" applyFill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7" fillId="4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9" fontId="0" fillId="0" borderId="0" xfId="0" applyNumberFormat="1"/>
    <xf numFmtId="10" fontId="0" fillId="0" borderId="0" xfId="0" applyNumberFormat="1"/>
    <xf numFmtId="0" fontId="11" fillId="0" borderId="0" xfId="0" applyFont="1"/>
    <xf numFmtId="166" fontId="11" fillId="0" borderId="0" xfId="0" applyNumberFormat="1" applyFont="1" applyAlignment="1">
      <alignment horizontal="center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left"/>
      <protection hidden="1"/>
    </xf>
    <xf numFmtId="164" fontId="3" fillId="5" borderId="0" xfId="1" applyNumberFormat="1" applyFont="1" applyFill="1" applyProtection="1">
      <protection hidden="1"/>
    </xf>
    <xf numFmtId="0" fontId="4" fillId="5" borderId="0" xfId="0" applyFont="1" applyFill="1" applyAlignment="1" applyProtection="1">
      <alignment horizontal="left" wrapText="1"/>
      <protection hidden="1"/>
    </xf>
    <xf numFmtId="164" fontId="4" fillId="5" borderId="0" xfId="1" applyNumberFormat="1" applyFont="1" applyFill="1" applyAlignment="1" applyProtection="1">
      <alignment horizontal="left"/>
      <protection hidden="1"/>
    </xf>
    <xf numFmtId="164" fontId="0" fillId="5" borderId="0" xfId="1" applyNumberFormat="1" applyFont="1" applyFill="1" applyProtection="1">
      <protection hidden="1"/>
    </xf>
    <xf numFmtId="0" fontId="4" fillId="5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center" wrapText="1"/>
      <protection hidden="1"/>
    </xf>
    <xf numFmtId="164" fontId="7" fillId="6" borderId="0" xfId="1" applyNumberFormat="1" applyFont="1" applyFill="1" applyAlignment="1" applyProtection="1">
      <alignment horizontal="center" wrapText="1"/>
      <protection hidden="1"/>
    </xf>
    <xf numFmtId="165" fontId="0" fillId="5" borderId="0" xfId="0" applyNumberFormat="1" applyFill="1" applyAlignment="1" applyProtection="1">
      <alignment vertical="center" wrapText="1"/>
      <protection hidden="1"/>
    </xf>
    <xf numFmtId="165" fontId="0" fillId="5" borderId="0" xfId="0" applyNumberFormat="1" applyFill="1" applyAlignment="1" applyProtection="1">
      <alignment horizontal="center" wrapText="1"/>
      <protection hidden="1"/>
    </xf>
    <xf numFmtId="0" fontId="2" fillId="5" borderId="0" xfId="0" applyFont="1" applyFill="1" applyProtection="1"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5" borderId="0" xfId="0" applyNumberFormat="1" applyFont="1" applyFill="1" applyAlignment="1" applyProtection="1">
      <alignment wrapText="1"/>
      <protection hidden="1"/>
    </xf>
    <xf numFmtId="0" fontId="2" fillId="5" borderId="0" xfId="0" applyFont="1" applyFill="1" applyAlignment="1" applyProtection="1">
      <alignment wrapText="1"/>
      <protection hidden="1"/>
    </xf>
    <xf numFmtId="164" fontId="2" fillId="5" borderId="0" xfId="1" applyNumberFormat="1" applyFont="1" applyFill="1" applyAlignment="1" applyProtection="1">
      <alignment wrapText="1"/>
      <protection hidden="1"/>
    </xf>
    <xf numFmtId="167" fontId="0" fillId="7" borderId="0" xfId="0" applyNumberFormat="1" applyFill="1" applyAlignment="1" applyProtection="1">
      <alignment horizontal="center" wrapText="1"/>
      <protection locked="0"/>
    </xf>
    <xf numFmtId="0" fontId="0" fillId="7" borderId="0" xfId="0" applyFill="1" applyAlignment="1" applyProtection="1">
      <alignment horizontal="center" wrapText="1"/>
      <protection locked="0"/>
    </xf>
    <xf numFmtId="165" fontId="12" fillId="2" borderId="0" xfId="0" applyNumberFormat="1" applyFont="1" applyFill="1" applyAlignment="1" applyProtection="1">
      <alignment wrapText="1"/>
      <protection hidden="1"/>
    </xf>
    <xf numFmtId="0" fontId="0" fillId="3" borderId="0" xfId="0" applyFill="1" applyAlignment="1" applyProtection="1">
      <alignment horizontal="left" vertical="top" wrapText="1"/>
      <protection hidden="1"/>
    </xf>
    <xf numFmtId="0" fontId="4" fillId="5" borderId="0" xfId="0" applyFont="1" applyFill="1" applyAlignment="1" applyProtection="1">
      <alignment horizontal="left" wrapText="1"/>
      <protection hidden="1"/>
    </xf>
    <xf numFmtId="0" fontId="6" fillId="6" borderId="0" xfId="0" applyFont="1" applyFill="1" applyAlignment="1" applyProtection="1">
      <alignment horizontal="center" vertical="center" textRotation="90"/>
      <protection hidden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/>
    </xf>
    <xf numFmtId="0" fontId="0" fillId="7" borderId="0" xfId="0" applyFill="1" applyProtection="1"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234950</xdr:colOff>
      <xdr:row>2</xdr:row>
      <xdr:rowOff>186055</xdr:rowOff>
    </xdr:to>
    <xdr:pic>
      <xdr:nvPicPr>
        <xdr:cNvPr id="2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4950" y="0"/>
          <a:ext cx="0" cy="64325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0</xdr:colOff>
      <xdr:row>2</xdr:row>
      <xdr:rowOff>228600</xdr:rowOff>
    </xdr:to>
    <xdr:pic>
      <xdr:nvPicPr>
        <xdr:cNvPr id="3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753225" y="0"/>
          <a:ext cx="605155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0</xdr:colOff>
      <xdr:row>2</xdr:row>
      <xdr:rowOff>110225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90500"/>
          <a:ext cx="536574" cy="300725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1</xdr:row>
      <xdr:rowOff>25400</xdr:rowOff>
    </xdr:from>
    <xdr:to>
      <xdr:col>6</xdr:col>
      <xdr:colOff>660400</xdr:colOff>
      <xdr:row>2</xdr:row>
      <xdr:rowOff>148590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689475" y="215900"/>
          <a:ext cx="772591" cy="3136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772591</xdr:colOff>
      <xdr:row>2</xdr:row>
      <xdr:rowOff>46990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886325" y="190500"/>
          <a:ext cx="772591" cy="3136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536574</xdr:colOff>
      <xdr:row>2</xdr:row>
      <xdr:rowOff>34025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90500"/>
          <a:ext cx="536574" cy="30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27"/>
  <sheetViews>
    <sheetView tabSelected="1" workbookViewId="0">
      <selection activeCell="F20" sqref="F20"/>
    </sheetView>
  </sheetViews>
  <sheetFormatPr defaultColWidth="0" defaultRowHeight="0" customHeight="1" zeroHeight="1" x14ac:dyDescent="0.45"/>
  <cols>
    <col min="1" max="1" width="3.53125" style="1" customWidth="1"/>
    <col min="2" max="2" width="16.53125" style="2" customWidth="1"/>
    <col min="3" max="3" width="18.1328125" style="1" customWidth="1"/>
    <col min="4" max="4" width="16.86328125" style="1" customWidth="1"/>
    <col min="5" max="5" width="15" style="1" hidden="1" customWidth="1"/>
    <col min="6" max="6" width="14.6640625" style="6" customWidth="1"/>
    <col min="7" max="7" width="20" style="6" customWidth="1"/>
    <col min="8" max="8" width="21.1328125" style="1" customWidth="1"/>
    <col min="9" max="9" width="3.6640625" style="3" customWidth="1"/>
    <col min="10" max="14" width="8.6640625" style="3" customWidth="1"/>
    <col min="15" max="61" width="0" style="3" hidden="1" customWidth="1"/>
    <col min="62" max="71" width="0" style="5" hidden="1" customWidth="1"/>
    <col min="72" max="16384" width="8.6640625" style="5" hidden="1"/>
  </cols>
  <sheetData>
    <row r="1" spans="1:13" ht="14.25" x14ac:dyDescent="0.45">
      <c r="A1" s="21"/>
      <c r="B1" s="22"/>
      <c r="C1" s="21"/>
      <c r="D1" s="21"/>
      <c r="E1" s="21"/>
      <c r="F1" s="23" t="s">
        <v>0</v>
      </c>
      <c r="G1" s="23" t="s">
        <v>1</v>
      </c>
      <c r="H1" s="21"/>
      <c r="J1" s="4" t="s">
        <v>2</v>
      </c>
    </row>
    <row r="2" spans="1:13" ht="21" customHeight="1" x14ac:dyDescent="0.65">
      <c r="A2" s="21"/>
      <c r="B2" s="42" t="s">
        <v>17</v>
      </c>
      <c r="C2" s="42"/>
      <c r="D2" s="42"/>
      <c r="E2" s="24"/>
      <c r="F2" s="25"/>
      <c r="G2" s="26"/>
      <c r="H2" s="27"/>
      <c r="J2" s="41" t="s">
        <v>33</v>
      </c>
      <c r="K2" s="41"/>
      <c r="L2" s="41"/>
      <c r="M2" s="41"/>
    </row>
    <row r="3" spans="1:13" ht="21" x14ac:dyDescent="0.65">
      <c r="A3" s="21"/>
      <c r="B3" s="42"/>
      <c r="C3" s="42"/>
      <c r="D3" s="42"/>
      <c r="E3" s="24"/>
      <c r="F3" s="25"/>
      <c r="G3" s="26"/>
      <c r="H3" s="27"/>
      <c r="J3" s="41"/>
      <c r="K3" s="41"/>
      <c r="L3" s="41"/>
      <c r="M3" s="41"/>
    </row>
    <row r="4" spans="1:13" ht="8.25" customHeight="1" x14ac:dyDescent="0.45">
      <c r="A4" s="21"/>
      <c r="B4" s="22"/>
      <c r="C4" s="21"/>
      <c r="D4" s="21"/>
      <c r="E4" s="21"/>
      <c r="F4" s="26"/>
      <c r="G4" s="26"/>
      <c r="H4" s="21"/>
      <c r="J4" s="41"/>
      <c r="K4" s="41"/>
      <c r="L4" s="41"/>
      <c r="M4" s="41"/>
    </row>
    <row r="5" spans="1:13" ht="32.75" customHeight="1" x14ac:dyDescent="0.45">
      <c r="A5" s="43">
        <v>2026</v>
      </c>
      <c r="B5" s="28" t="s">
        <v>3</v>
      </c>
      <c r="C5" s="29" t="s">
        <v>31</v>
      </c>
      <c r="D5" s="29" t="s">
        <v>32</v>
      </c>
      <c r="E5" s="29" t="s">
        <v>29</v>
      </c>
      <c r="F5" s="30" t="s">
        <v>26</v>
      </c>
      <c r="G5" s="30" t="s">
        <v>27</v>
      </c>
      <c r="H5" s="29" t="s">
        <v>28</v>
      </c>
      <c r="I5" s="7"/>
      <c r="J5" s="41"/>
      <c r="K5" s="41"/>
      <c r="L5" s="41"/>
      <c r="M5" s="41"/>
    </row>
    <row r="6" spans="1:13" ht="15" customHeight="1" x14ac:dyDescent="0.45">
      <c r="A6" s="43"/>
      <c r="B6" s="22" t="s">
        <v>4</v>
      </c>
      <c r="C6" s="38">
        <v>3</v>
      </c>
      <c r="D6" s="39">
        <v>3</v>
      </c>
      <c r="E6" s="46" t="str">
        <f>CONCATENATE(C6,D6)</f>
        <v>33</v>
      </c>
      <c r="F6" s="38">
        <v>0</v>
      </c>
      <c r="G6" s="31">
        <f>VLOOKUP(E6,segédtábla!$C$3:$E$23,2,FALSE)+(F6*segédtábla!$J$3)</f>
        <v>1320000</v>
      </c>
      <c r="H6" s="32">
        <f>G6*0.15</f>
        <v>198000</v>
      </c>
      <c r="I6" s="7"/>
      <c r="J6" s="41"/>
      <c r="K6" s="41"/>
      <c r="L6" s="41"/>
      <c r="M6" s="41"/>
    </row>
    <row r="7" spans="1:13" ht="14.25" x14ac:dyDescent="0.45">
      <c r="A7" s="43"/>
      <c r="B7" s="22" t="s">
        <v>5</v>
      </c>
      <c r="C7" s="38">
        <v>3</v>
      </c>
      <c r="D7" s="39">
        <v>3</v>
      </c>
      <c r="E7" s="46" t="str">
        <f t="shared" ref="E7:E17" si="0">CONCATENATE(C7,D7)</f>
        <v>33</v>
      </c>
      <c r="F7" s="38">
        <v>0</v>
      </c>
      <c r="G7" s="31">
        <f>VLOOKUP(E7,segédtábla!$C$3:$E$23,2,FALSE)+(F7*segédtábla!$J$3)</f>
        <v>1320000</v>
      </c>
      <c r="H7" s="32">
        <f t="shared" ref="H7:H17" si="1">G7*0.15</f>
        <v>198000</v>
      </c>
      <c r="I7" s="7"/>
      <c r="J7" s="41"/>
      <c r="K7" s="41"/>
      <c r="L7" s="41"/>
      <c r="M7" s="41"/>
    </row>
    <row r="8" spans="1:13" ht="14.25" x14ac:dyDescent="0.45">
      <c r="A8" s="43"/>
      <c r="B8" s="22" t="s">
        <v>6</v>
      </c>
      <c r="C8" s="38">
        <v>3</v>
      </c>
      <c r="D8" s="39">
        <v>3</v>
      </c>
      <c r="E8" s="46" t="str">
        <f t="shared" si="0"/>
        <v>33</v>
      </c>
      <c r="F8" s="38">
        <v>0</v>
      </c>
      <c r="G8" s="31">
        <f>VLOOKUP(E8,segédtábla!$C$3:$E$23,2,FALSE)+(F8*segédtábla!$J$3)</f>
        <v>1320000</v>
      </c>
      <c r="H8" s="32">
        <f t="shared" si="1"/>
        <v>198000</v>
      </c>
      <c r="I8" s="7"/>
      <c r="J8" s="41"/>
      <c r="K8" s="41"/>
      <c r="L8" s="41"/>
      <c r="M8" s="41"/>
    </row>
    <row r="9" spans="1:13" ht="14.25" x14ac:dyDescent="0.45">
      <c r="A9" s="43"/>
      <c r="B9" s="22" t="s">
        <v>7</v>
      </c>
      <c r="C9" s="38">
        <v>3</v>
      </c>
      <c r="D9" s="39">
        <v>3</v>
      </c>
      <c r="E9" s="46" t="str">
        <f t="shared" si="0"/>
        <v>33</v>
      </c>
      <c r="F9" s="38">
        <v>0</v>
      </c>
      <c r="G9" s="31">
        <f>VLOOKUP(E9,segédtábla!$C$3:$E$23,2,FALSE)+(F9*segédtábla!$J$3)</f>
        <v>1320000</v>
      </c>
      <c r="H9" s="32">
        <f t="shared" si="1"/>
        <v>198000</v>
      </c>
      <c r="I9" s="7"/>
      <c r="J9" s="41"/>
      <c r="K9" s="41"/>
      <c r="L9" s="41"/>
      <c r="M9" s="41"/>
    </row>
    <row r="10" spans="1:13" ht="14.75" customHeight="1" x14ac:dyDescent="0.45">
      <c r="A10" s="43"/>
      <c r="B10" s="22" t="s">
        <v>8</v>
      </c>
      <c r="C10" s="38">
        <v>3</v>
      </c>
      <c r="D10" s="39">
        <v>3</v>
      </c>
      <c r="E10" s="46" t="str">
        <f t="shared" si="0"/>
        <v>33</v>
      </c>
      <c r="F10" s="38">
        <v>0</v>
      </c>
      <c r="G10" s="31">
        <f>VLOOKUP(E10,segédtábla!$C$3:$E$23,2,FALSE)+(F10*segédtábla!$J$3)</f>
        <v>1320000</v>
      </c>
      <c r="H10" s="32">
        <f t="shared" si="1"/>
        <v>198000</v>
      </c>
      <c r="I10" s="7"/>
      <c r="J10" s="41"/>
      <c r="K10" s="41"/>
      <c r="L10" s="41"/>
      <c r="M10" s="41"/>
    </row>
    <row r="11" spans="1:13" ht="14.25" x14ac:dyDescent="0.45">
      <c r="A11" s="43"/>
      <c r="B11" s="22" t="s">
        <v>9</v>
      </c>
      <c r="C11" s="38">
        <v>3</v>
      </c>
      <c r="D11" s="39">
        <v>3</v>
      </c>
      <c r="E11" s="46" t="str">
        <f t="shared" si="0"/>
        <v>33</v>
      </c>
      <c r="F11" s="38">
        <v>0</v>
      </c>
      <c r="G11" s="31">
        <f>VLOOKUP(E11,segédtábla!$C$3:$E$23,2,FALSE)+(F11*segédtábla!$J$3)</f>
        <v>1320000</v>
      </c>
      <c r="H11" s="32">
        <f t="shared" si="1"/>
        <v>198000</v>
      </c>
      <c r="I11" s="7"/>
      <c r="J11" s="41"/>
      <c r="K11" s="41"/>
      <c r="L11" s="41"/>
      <c r="M11" s="41"/>
    </row>
    <row r="12" spans="1:13" ht="14.25" x14ac:dyDescent="0.45">
      <c r="A12" s="43"/>
      <c r="B12" s="22" t="s">
        <v>10</v>
      </c>
      <c r="C12" s="38">
        <v>3</v>
      </c>
      <c r="D12" s="39">
        <v>3</v>
      </c>
      <c r="E12" s="46" t="str">
        <f t="shared" si="0"/>
        <v>33</v>
      </c>
      <c r="F12" s="38">
        <v>0</v>
      </c>
      <c r="G12" s="31">
        <f>VLOOKUP(E12,segédtábla!$C$3:$E$23,2,FALSE)+(F12*segédtábla!$J$3)</f>
        <v>1320000</v>
      </c>
      <c r="H12" s="32">
        <f t="shared" si="1"/>
        <v>198000</v>
      </c>
      <c r="I12" s="7"/>
      <c r="J12" s="41"/>
      <c r="K12" s="41"/>
      <c r="L12" s="41"/>
      <c r="M12" s="41"/>
    </row>
    <row r="13" spans="1:13" ht="14.25" x14ac:dyDescent="0.45">
      <c r="A13" s="43"/>
      <c r="B13" s="22" t="s">
        <v>11</v>
      </c>
      <c r="C13" s="38">
        <v>3</v>
      </c>
      <c r="D13" s="39">
        <v>3</v>
      </c>
      <c r="E13" s="46" t="str">
        <f t="shared" si="0"/>
        <v>33</v>
      </c>
      <c r="F13" s="38">
        <v>0</v>
      </c>
      <c r="G13" s="31">
        <f>VLOOKUP(E13,segédtábla!$C$3:$E$23,2,FALSE)+(F13*segédtábla!$J$3)</f>
        <v>1320000</v>
      </c>
      <c r="H13" s="32">
        <f t="shared" si="1"/>
        <v>198000</v>
      </c>
      <c r="I13" s="7"/>
      <c r="J13" s="41"/>
      <c r="K13" s="41"/>
      <c r="L13" s="41"/>
      <c r="M13" s="41"/>
    </row>
    <row r="14" spans="1:13" ht="16.5" customHeight="1" x14ac:dyDescent="0.45">
      <c r="A14" s="43"/>
      <c r="B14" s="22" t="s">
        <v>12</v>
      </c>
      <c r="C14" s="38">
        <v>3</v>
      </c>
      <c r="D14" s="39">
        <v>3</v>
      </c>
      <c r="E14" s="46" t="str">
        <f t="shared" si="0"/>
        <v>33</v>
      </c>
      <c r="F14" s="38">
        <v>0</v>
      </c>
      <c r="G14" s="31">
        <f>VLOOKUP(E14,segédtábla!$C$3:$E$23,2,FALSE)+(F14*segédtábla!$J$3)</f>
        <v>1320000</v>
      </c>
      <c r="H14" s="32">
        <f t="shared" si="1"/>
        <v>198000</v>
      </c>
      <c r="I14" s="7"/>
      <c r="J14" s="41"/>
      <c r="K14" s="41"/>
      <c r="L14" s="41"/>
      <c r="M14" s="41"/>
    </row>
    <row r="15" spans="1:13" ht="14.25" x14ac:dyDescent="0.45">
      <c r="A15" s="43"/>
      <c r="B15" s="22" t="s">
        <v>13</v>
      </c>
      <c r="C15" s="38">
        <v>3</v>
      </c>
      <c r="D15" s="39">
        <v>3</v>
      </c>
      <c r="E15" s="46" t="str">
        <f t="shared" si="0"/>
        <v>33</v>
      </c>
      <c r="F15" s="38">
        <v>0</v>
      </c>
      <c r="G15" s="31">
        <f>VLOOKUP(E15,segédtábla!$C$3:$E$23,2,FALSE)+(F15*segédtábla!$J$3)</f>
        <v>1320000</v>
      </c>
      <c r="H15" s="32">
        <f t="shared" si="1"/>
        <v>198000</v>
      </c>
      <c r="I15" s="7"/>
      <c r="J15" s="41"/>
      <c r="K15" s="41"/>
      <c r="L15" s="41"/>
      <c r="M15" s="41"/>
    </row>
    <row r="16" spans="1:13" ht="14.25" x14ac:dyDescent="0.45">
      <c r="A16" s="43"/>
      <c r="B16" s="22" t="s">
        <v>14</v>
      </c>
      <c r="C16" s="38">
        <v>3</v>
      </c>
      <c r="D16" s="39">
        <v>3</v>
      </c>
      <c r="E16" s="46" t="str">
        <f t="shared" si="0"/>
        <v>33</v>
      </c>
      <c r="F16" s="38">
        <v>0</v>
      </c>
      <c r="G16" s="31">
        <f>VLOOKUP(E16,segédtábla!$C$3:$E$23,2,FALSE)+(F16*segédtábla!$J$3)</f>
        <v>1320000</v>
      </c>
      <c r="H16" s="32">
        <f t="shared" si="1"/>
        <v>198000</v>
      </c>
      <c r="I16" s="7"/>
      <c r="J16" s="41"/>
      <c r="K16" s="41"/>
      <c r="L16" s="41"/>
      <c r="M16" s="41"/>
    </row>
    <row r="17" spans="1:61" ht="14.75" customHeight="1" x14ac:dyDescent="0.45">
      <c r="A17" s="43"/>
      <c r="B17" s="22" t="s">
        <v>15</v>
      </c>
      <c r="C17" s="38">
        <v>3</v>
      </c>
      <c r="D17" s="39">
        <v>3</v>
      </c>
      <c r="E17" s="46" t="str">
        <f t="shared" si="0"/>
        <v>33</v>
      </c>
      <c r="F17" s="38">
        <v>0</v>
      </c>
      <c r="G17" s="31">
        <f>VLOOKUP(E17,segédtábla!$C$3:$E$23,2,FALSE)+(F17*segédtábla!$J$3)</f>
        <v>1320000</v>
      </c>
      <c r="H17" s="32">
        <f t="shared" si="1"/>
        <v>198000</v>
      </c>
      <c r="I17" s="7"/>
      <c r="J17" s="41"/>
      <c r="K17" s="41"/>
      <c r="L17" s="41"/>
      <c r="M17" s="41"/>
    </row>
    <row r="18" spans="1:61" s="9" customFormat="1" ht="15.75" x14ac:dyDescent="0.5">
      <c r="A18" s="33"/>
      <c r="B18" s="34" t="s">
        <v>16</v>
      </c>
      <c r="C18" s="35"/>
      <c r="D18" s="36"/>
      <c r="E18" s="36"/>
      <c r="F18" s="37"/>
      <c r="G18" s="31">
        <f>SUM(G6:G17)</f>
        <v>15840000</v>
      </c>
      <c r="H18" s="40">
        <f>SUM(H6:H17)</f>
        <v>2376000</v>
      </c>
      <c r="I18" s="8"/>
      <c r="J18" s="41"/>
      <c r="K18" s="41"/>
      <c r="L18" s="41"/>
      <c r="M18" s="4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1" s="9" customFormat="1" ht="14.25" x14ac:dyDescent="0.45">
      <c r="A19" s="33"/>
      <c r="B19" s="34"/>
      <c r="C19" s="35"/>
      <c r="D19" s="36"/>
      <c r="E19" s="36"/>
      <c r="F19" s="37"/>
      <c r="G19" s="31"/>
      <c r="H19" s="35"/>
      <c r="I19" s="8"/>
      <c r="J19" s="41"/>
      <c r="K19" s="41"/>
      <c r="L19" s="41"/>
      <c r="M19" s="4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</row>
    <row r="20" spans="1:61" s="9" customFormat="1" ht="14.25" x14ac:dyDescent="0.45">
      <c r="A20" s="33"/>
      <c r="B20" s="34"/>
      <c r="C20" s="35"/>
      <c r="D20" s="36"/>
      <c r="E20" s="36"/>
      <c r="F20" s="37"/>
      <c r="G20" s="31"/>
      <c r="H20" s="35"/>
      <c r="I20" s="8"/>
      <c r="J20" s="41"/>
      <c r="K20" s="41"/>
      <c r="L20" s="41"/>
      <c r="M20" s="4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4.25" x14ac:dyDescent="0.45">
      <c r="A21" s="21"/>
      <c r="B21" s="22"/>
      <c r="C21" s="21"/>
      <c r="D21" s="21"/>
      <c r="E21" s="21"/>
      <c r="F21" s="26"/>
      <c r="G21" s="26"/>
      <c r="H21" s="21"/>
      <c r="J21" s="41"/>
      <c r="K21" s="41"/>
      <c r="L21" s="41"/>
      <c r="M21" s="41"/>
    </row>
    <row r="22" spans="1:61" s="3" customFormat="1" ht="14.25" hidden="1" x14ac:dyDescent="0.45">
      <c r="A22" s="21"/>
      <c r="B22" s="22"/>
      <c r="C22" s="21"/>
      <c r="D22" s="21"/>
      <c r="E22" s="21"/>
      <c r="F22" s="26"/>
      <c r="G22" s="26"/>
      <c r="H22" s="21"/>
    </row>
    <row r="23" spans="1:61" s="3" customFormat="1" ht="14.25" hidden="1" x14ac:dyDescent="0.45">
      <c r="A23" s="21"/>
      <c r="B23" s="22"/>
      <c r="C23" s="21"/>
      <c r="D23" s="21"/>
      <c r="E23" s="21"/>
      <c r="F23" s="26"/>
      <c r="G23" s="26"/>
      <c r="H23" s="21"/>
    </row>
    <row r="24" spans="1:61" s="3" customFormat="1" ht="14.25" hidden="1" x14ac:dyDescent="0.45">
      <c r="A24" s="21"/>
      <c r="B24" s="22"/>
      <c r="C24" s="21"/>
      <c r="D24" s="21"/>
      <c r="E24" s="21"/>
      <c r="F24" s="26"/>
      <c r="G24" s="26"/>
      <c r="H24" s="21"/>
    </row>
    <row r="25" spans="1:61" s="3" customFormat="1" ht="14.25" hidden="1" x14ac:dyDescent="0.45">
      <c r="A25" s="21"/>
      <c r="B25" s="22"/>
      <c r="C25" s="21"/>
      <c r="D25" s="21"/>
      <c r="E25" s="21"/>
      <c r="F25" s="26"/>
      <c r="G25" s="26"/>
      <c r="H25" s="21"/>
    </row>
    <row r="26" spans="1:61" s="3" customFormat="1" ht="14.25" hidden="1" x14ac:dyDescent="0.45">
      <c r="A26" s="21"/>
      <c r="B26" s="22"/>
      <c r="C26" s="21"/>
      <c r="D26" s="21"/>
      <c r="E26" s="21"/>
      <c r="F26" s="26"/>
      <c r="G26" s="26"/>
      <c r="H26" s="21"/>
    </row>
    <row r="27" spans="1:61" s="3" customFormat="1" ht="14.25" hidden="1" x14ac:dyDescent="0.45">
      <c r="A27" s="21"/>
      <c r="B27" s="22"/>
      <c r="C27" s="21"/>
      <c r="D27" s="21"/>
      <c r="E27" s="21"/>
      <c r="F27" s="26"/>
      <c r="G27" s="26"/>
      <c r="H27" s="21"/>
    </row>
    <row r="28" spans="1:61" s="3" customFormat="1" ht="14.25" hidden="1" x14ac:dyDescent="0.45">
      <c r="A28" s="21"/>
      <c r="B28" s="22"/>
      <c r="C28" s="21"/>
      <c r="D28" s="21"/>
      <c r="E28" s="21"/>
      <c r="F28" s="26"/>
      <c r="G28" s="26"/>
      <c r="H28" s="21"/>
    </row>
    <row r="29" spans="1:61" s="3" customFormat="1" ht="14.25" hidden="1" x14ac:dyDescent="0.45">
      <c r="A29" s="21"/>
      <c r="B29" s="22"/>
      <c r="C29" s="21"/>
      <c r="D29" s="21"/>
      <c r="E29" s="21"/>
      <c r="F29" s="26"/>
      <c r="G29" s="26"/>
      <c r="H29" s="21"/>
    </row>
    <row r="30" spans="1:61" s="3" customFormat="1" ht="14.25" hidden="1" x14ac:dyDescent="0.45">
      <c r="A30" s="21"/>
      <c r="B30" s="22"/>
      <c r="C30" s="21"/>
      <c r="D30" s="21"/>
      <c r="E30" s="21"/>
      <c r="F30" s="26"/>
      <c r="G30" s="26"/>
      <c r="H30" s="21"/>
    </row>
    <row r="31" spans="1:61" s="3" customFormat="1" ht="14.25" hidden="1" x14ac:dyDescent="0.45">
      <c r="A31" s="21"/>
      <c r="B31" s="22"/>
      <c r="C31" s="21"/>
      <c r="D31" s="21"/>
      <c r="E31" s="21"/>
      <c r="F31" s="26"/>
      <c r="G31" s="26"/>
      <c r="H31" s="21"/>
    </row>
    <row r="32" spans="1:61" s="3" customFormat="1" ht="14.25" hidden="1" x14ac:dyDescent="0.45">
      <c r="A32" s="21"/>
      <c r="B32" s="22"/>
      <c r="C32" s="21"/>
      <c r="D32" s="21"/>
      <c r="E32" s="21"/>
      <c r="F32" s="26"/>
      <c r="G32" s="26"/>
      <c r="H32" s="21"/>
    </row>
    <row r="33" spans="1:8" s="3" customFormat="1" ht="14.25" hidden="1" x14ac:dyDescent="0.45">
      <c r="A33" s="21"/>
      <c r="B33" s="22"/>
      <c r="C33" s="21"/>
      <c r="D33" s="21"/>
      <c r="E33" s="21"/>
      <c r="F33" s="26"/>
      <c r="G33" s="26"/>
      <c r="H33" s="21"/>
    </row>
    <row r="34" spans="1:8" s="3" customFormat="1" ht="14.25" hidden="1" x14ac:dyDescent="0.45">
      <c r="A34" s="21"/>
      <c r="B34" s="22"/>
      <c r="C34" s="21"/>
      <c r="D34" s="21"/>
      <c r="E34" s="21"/>
      <c r="F34" s="26"/>
      <c r="G34" s="26"/>
      <c r="H34" s="21"/>
    </row>
    <row r="35" spans="1:8" s="3" customFormat="1" ht="14.25" hidden="1" x14ac:dyDescent="0.45">
      <c r="A35" s="21"/>
      <c r="B35" s="22"/>
      <c r="C35" s="21"/>
      <c r="D35" s="21"/>
      <c r="E35" s="21"/>
      <c r="F35" s="26"/>
      <c r="G35" s="26"/>
      <c r="H35" s="21"/>
    </row>
    <row r="36" spans="1:8" s="3" customFormat="1" ht="14.25" hidden="1" x14ac:dyDescent="0.45">
      <c r="A36" s="21"/>
      <c r="B36" s="22"/>
      <c r="C36" s="21"/>
      <c r="D36" s="21"/>
      <c r="E36" s="21"/>
      <c r="F36" s="26"/>
      <c r="G36" s="26"/>
      <c r="H36" s="21"/>
    </row>
    <row r="37" spans="1:8" s="3" customFormat="1" ht="14.25" hidden="1" x14ac:dyDescent="0.45">
      <c r="A37" s="21"/>
      <c r="B37" s="22"/>
      <c r="C37" s="21"/>
      <c r="D37" s="21"/>
      <c r="E37" s="21"/>
      <c r="F37" s="26"/>
      <c r="G37" s="26"/>
      <c r="H37" s="21"/>
    </row>
    <row r="38" spans="1:8" s="3" customFormat="1" ht="14.25" hidden="1" x14ac:dyDescent="0.45">
      <c r="A38" s="21"/>
      <c r="B38" s="22"/>
      <c r="C38" s="21"/>
      <c r="D38" s="21"/>
      <c r="E38" s="21"/>
      <c r="F38" s="26"/>
      <c r="G38" s="26"/>
      <c r="H38" s="21"/>
    </row>
    <row r="39" spans="1:8" s="3" customFormat="1" ht="14.25" hidden="1" x14ac:dyDescent="0.45">
      <c r="A39" s="21"/>
      <c r="B39" s="22"/>
      <c r="C39" s="21"/>
      <c r="D39" s="21"/>
      <c r="E39" s="21"/>
      <c r="F39" s="26"/>
      <c r="G39" s="26"/>
      <c r="H39" s="21"/>
    </row>
    <row r="40" spans="1:8" s="3" customFormat="1" ht="14.25" hidden="1" x14ac:dyDescent="0.45">
      <c r="A40" s="21"/>
      <c r="B40" s="22"/>
      <c r="C40" s="21"/>
      <c r="D40" s="21"/>
      <c r="E40" s="21"/>
      <c r="F40" s="26"/>
      <c r="G40" s="26"/>
      <c r="H40" s="21"/>
    </row>
    <row r="41" spans="1:8" s="3" customFormat="1" ht="14.25" hidden="1" x14ac:dyDescent="0.45">
      <c r="A41" s="21"/>
      <c r="B41" s="22"/>
      <c r="C41" s="21"/>
      <c r="D41" s="21"/>
      <c r="E41" s="21"/>
      <c r="F41" s="26"/>
      <c r="G41" s="26"/>
      <c r="H41" s="21"/>
    </row>
    <row r="42" spans="1:8" s="3" customFormat="1" ht="14.25" hidden="1" x14ac:dyDescent="0.45">
      <c r="A42" s="21"/>
      <c r="B42" s="22"/>
      <c r="C42" s="21"/>
      <c r="D42" s="21"/>
      <c r="E42" s="21"/>
      <c r="F42" s="26"/>
      <c r="G42" s="26"/>
      <c r="H42" s="21"/>
    </row>
    <row r="43" spans="1:8" s="3" customFormat="1" ht="14.25" hidden="1" x14ac:dyDescent="0.45">
      <c r="A43" s="21"/>
      <c r="B43" s="22"/>
      <c r="C43" s="21"/>
      <c r="D43" s="21"/>
      <c r="E43" s="21"/>
      <c r="F43" s="26"/>
      <c r="G43" s="26"/>
      <c r="H43" s="21"/>
    </row>
    <row r="44" spans="1:8" s="3" customFormat="1" ht="14.25" hidden="1" x14ac:dyDescent="0.45">
      <c r="A44" s="21"/>
      <c r="B44" s="22"/>
      <c r="C44" s="21"/>
      <c r="D44" s="21"/>
      <c r="E44" s="21"/>
      <c r="F44" s="26"/>
      <c r="G44" s="26"/>
      <c r="H44" s="21"/>
    </row>
    <row r="45" spans="1:8" s="3" customFormat="1" ht="14.25" hidden="1" x14ac:dyDescent="0.45">
      <c r="A45" s="21"/>
      <c r="B45" s="22"/>
      <c r="C45" s="21"/>
      <c r="D45" s="21"/>
      <c r="E45" s="21"/>
      <c r="F45" s="26"/>
      <c r="G45" s="26"/>
      <c r="H45" s="21"/>
    </row>
    <row r="46" spans="1:8" s="3" customFormat="1" ht="14.25" hidden="1" x14ac:dyDescent="0.45">
      <c r="A46" s="21"/>
      <c r="B46" s="22"/>
      <c r="C46" s="21"/>
      <c r="D46" s="21"/>
      <c r="E46" s="21"/>
      <c r="F46" s="26"/>
      <c r="G46" s="26"/>
      <c r="H46" s="21"/>
    </row>
    <row r="47" spans="1:8" s="3" customFormat="1" ht="14.25" hidden="1" x14ac:dyDescent="0.45">
      <c r="A47" s="21"/>
      <c r="B47" s="22"/>
      <c r="C47" s="21"/>
      <c r="D47" s="21"/>
      <c r="E47" s="21"/>
      <c r="F47" s="26"/>
      <c r="G47" s="26"/>
      <c r="H47" s="21"/>
    </row>
    <row r="48" spans="1:8" s="3" customFormat="1" ht="14.25" hidden="1" x14ac:dyDescent="0.45">
      <c r="A48" s="21"/>
      <c r="B48" s="22"/>
      <c r="C48" s="21"/>
      <c r="D48" s="21"/>
      <c r="E48" s="21"/>
      <c r="F48" s="26"/>
      <c r="G48" s="26"/>
      <c r="H48" s="21"/>
    </row>
    <row r="49" spans="1:8" s="3" customFormat="1" ht="14.25" hidden="1" x14ac:dyDescent="0.45">
      <c r="A49" s="21"/>
      <c r="B49" s="22"/>
      <c r="C49" s="21"/>
      <c r="D49" s="21"/>
      <c r="E49" s="21"/>
      <c r="F49" s="26"/>
      <c r="G49" s="26"/>
      <c r="H49" s="21"/>
    </row>
    <row r="50" spans="1:8" s="3" customFormat="1" ht="14.25" hidden="1" x14ac:dyDescent="0.45">
      <c r="A50" s="21"/>
      <c r="B50" s="22"/>
      <c r="C50" s="21"/>
      <c r="D50" s="21"/>
      <c r="E50" s="21"/>
      <c r="F50" s="26"/>
      <c r="G50" s="26"/>
      <c r="H50" s="21"/>
    </row>
    <row r="51" spans="1:8" s="3" customFormat="1" ht="14.25" hidden="1" x14ac:dyDescent="0.45">
      <c r="A51" s="21"/>
      <c r="B51" s="22"/>
      <c r="C51" s="21"/>
      <c r="D51" s="21"/>
      <c r="E51" s="21"/>
      <c r="F51" s="26"/>
      <c r="G51" s="26"/>
      <c r="H51" s="21"/>
    </row>
    <row r="52" spans="1:8" s="3" customFormat="1" ht="14.25" hidden="1" x14ac:dyDescent="0.45">
      <c r="A52" s="21"/>
      <c r="B52" s="22"/>
      <c r="C52" s="21"/>
      <c r="D52" s="21"/>
      <c r="E52" s="21"/>
      <c r="F52" s="26"/>
      <c r="G52" s="26"/>
      <c r="H52" s="21"/>
    </row>
    <row r="53" spans="1:8" s="3" customFormat="1" ht="14.25" hidden="1" x14ac:dyDescent="0.45">
      <c r="A53" s="21"/>
      <c r="B53" s="22"/>
      <c r="C53" s="21"/>
      <c r="D53" s="21"/>
      <c r="E53" s="21"/>
      <c r="F53" s="26"/>
      <c r="G53" s="26"/>
      <c r="H53" s="21"/>
    </row>
    <row r="54" spans="1:8" s="3" customFormat="1" ht="14.25" hidden="1" x14ac:dyDescent="0.45">
      <c r="A54" s="21"/>
      <c r="B54" s="22"/>
      <c r="C54" s="21"/>
      <c r="D54" s="21"/>
      <c r="E54" s="21"/>
      <c r="F54" s="26"/>
      <c r="G54" s="26"/>
      <c r="H54" s="21"/>
    </row>
    <row r="55" spans="1:8" s="3" customFormat="1" ht="14.25" hidden="1" x14ac:dyDescent="0.45">
      <c r="A55" s="21"/>
      <c r="B55" s="22"/>
      <c r="C55" s="21"/>
      <c r="D55" s="21"/>
      <c r="E55" s="21"/>
      <c r="F55" s="26"/>
      <c r="G55" s="26"/>
      <c r="H55" s="21"/>
    </row>
    <row r="56" spans="1:8" s="3" customFormat="1" ht="14.25" hidden="1" x14ac:dyDescent="0.45">
      <c r="A56" s="21"/>
      <c r="B56" s="22"/>
      <c r="C56" s="21"/>
      <c r="D56" s="21"/>
      <c r="E56" s="21"/>
      <c r="F56" s="26"/>
      <c r="G56" s="26"/>
      <c r="H56" s="21"/>
    </row>
    <row r="57" spans="1:8" s="3" customFormat="1" ht="14.25" hidden="1" x14ac:dyDescent="0.45">
      <c r="A57" s="21"/>
      <c r="B57" s="22"/>
      <c r="C57" s="21"/>
      <c r="D57" s="21"/>
      <c r="E57" s="21"/>
      <c r="F57" s="26"/>
      <c r="G57" s="26"/>
      <c r="H57" s="21"/>
    </row>
    <row r="58" spans="1:8" s="3" customFormat="1" ht="14.25" hidden="1" x14ac:dyDescent="0.45">
      <c r="A58" s="21"/>
      <c r="B58" s="22"/>
      <c r="C58" s="21"/>
      <c r="D58" s="21"/>
      <c r="E58" s="21"/>
      <c r="F58" s="26"/>
      <c r="G58" s="26"/>
      <c r="H58" s="21"/>
    </row>
    <row r="59" spans="1:8" s="3" customFormat="1" ht="14.25" hidden="1" x14ac:dyDescent="0.45">
      <c r="A59" s="21"/>
      <c r="B59" s="22"/>
      <c r="C59" s="21"/>
      <c r="D59" s="21"/>
      <c r="E59" s="21"/>
      <c r="F59" s="26"/>
      <c r="G59" s="26"/>
      <c r="H59" s="21"/>
    </row>
    <row r="60" spans="1:8" s="3" customFormat="1" ht="14.25" hidden="1" x14ac:dyDescent="0.45">
      <c r="A60" s="21"/>
      <c r="B60" s="22"/>
      <c r="C60" s="21"/>
      <c r="D60" s="21"/>
      <c r="E60" s="21"/>
      <c r="F60" s="26"/>
      <c r="G60" s="26"/>
      <c r="H60" s="21"/>
    </row>
    <row r="61" spans="1:8" s="3" customFormat="1" ht="14.25" hidden="1" x14ac:dyDescent="0.45">
      <c r="A61" s="21"/>
      <c r="B61" s="22"/>
      <c r="C61" s="21"/>
      <c r="D61" s="21"/>
      <c r="E61" s="21"/>
      <c r="F61" s="26"/>
      <c r="G61" s="26"/>
      <c r="H61" s="21"/>
    </row>
    <row r="62" spans="1:8" s="3" customFormat="1" ht="14.25" hidden="1" x14ac:dyDescent="0.45">
      <c r="A62" s="21"/>
      <c r="B62" s="22"/>
      <c r="C62" s="21"/>
      <c r="D62" s="21"/>
      <c r="E62" s="21"/>
      <c r="F62" s="26"/>
      <c r="G62" s="26"/>
      <c r="H62" s="21"/>
    </row>
    <row r="63" spans="1:8" s="3" customFormat="1" ht="14.25" hidden="1" x14ac:dyDescent="0.45">
      <c r="A63" s="21"/>
      <c r="B63" s="22"/>
      <c r="C63" s="21"/>
      <c r="D63" s="21"/>
      <c r="E63" s="21"/>
      <c r="F63" s="26"/>
      <c r="G63" s="26"/>
      <c r="H63" s="21"/>
    </row>
    <row r="64" spans="1:8" s="3" customFormat="1" ht="14.25" hidden="1" x14ac:dyDescent="0.45">
      <c r="A64" s="21"/>
      <c r="B64" s="22"/>
      <c r="C64" s="21"/>
      <c r="D64" s="21"/>
      <c r="E64" s="21"/>
      <c r="F64" s="26"/>
      <c r="G64" s="26"/>
      <c r="H64" s="21"/>
    </row>
    <row r="65" spans="1:8" s="3" customFormat="1" ht="14.25" hidden="1" x14ac:dyDescent="0.45">
      <c r="A65" s="21"/>
      <c r="B65" s="22"/>
      <c r="C65" s="21"/>
      <c r="D65" s="21"/>
      <c r="E65" s="21"/>
      <c r="F65" s="26"/>
      <c r="G65" s="26"/>
      <c r="H65" s="21"/>
    </row>
    <row r="66" spans="1:8" s="3" customFormat="1" ht="14.25" hidden="1" x14ac:dyDescent="0.45">
      <c r="A66" s="21"/>
      <c r="B66" s="22"/>
      <c r="C66" s="21"/>
      <c r="D66" s="21"/>
      <c r="E66" s="21"/>
      <c r="F66" s="26"/>
      <c r="G66" s="26"/>
      <c r="H66" s="21"/>
    </row>
    <row r="67" spans="1:8" s="3" customFormat="1" ht="14.25" hidden="1" x14ac:dyDescent="0.45">
      <c r="A67" s="21"/>
      <c r="B67" s="22"/>
      <c r="C67" s="21"/>
      <c r="D67" s="21"/>
      <c r="E67" s="21"/>
      <c r="F67" s="26"/>
      <c r="G67" s="26"/>
      <c r="H67" s="21"/>
    </row>
    <row r="68" spans="1:8" s="3" customFormat="1" ht="14.25" hidden="1" x14ac:dyDescent="0.45">
      <c r="A68" s="21"/>
      <c r="B68" s="22"/>
      <c r="C68" s="21"/>
      <c r="D68" s="21"/>
      <c r="E68" s="21"/>
      <c r="F68" s="26"/>
      <c r="G68" s="26"/>
      <c r="H68" s="21"/>
    </row>
    <row r="69" spans="1:8" s="3" customFormat="1" ht="14.25" hidden="1" x14ac:dyDescent="0.45">
      <c r="A69" s="21"/>
      <c r="B69" s="22"/>
      <c r="C69" s="21"/>
      <c r="D69" s="21"/>
      <c r="E69" s="21"/>
      <c r="F69" s="26"/>
      <c r="G69" s="26"/>
      <c r="H69" s="21"/>
    </row>
    <row r="70" spans="1:8" s="3" customFormat="1" ht="14.25" hidden="1" x14ac:dyDescent="0.45">
      <c r="A70" s="21"/>
      <c r="B70" s="22"/>
      <c r="C70" s="21"/>
      <c r="D70" s="21"/>
      <c r="E70" s="21"/>
      <c r="F70" s="26"/>
      <c r="G70" s="26"/>
      <c r="H70" s="21"/>
    </row>
    <row r="71" spans="1:8" s="3" customFormat="1" ht="14.25" hidden="1" x14ac:dyDescent="0.45">
      <c r="A71" s="21"/>
      <c r="B71" s="22"/>
      <c r="C71" s="21"/>
      <c r="D71" s="21"/>
      <c r="E71" s="21"/>
      <c r="F71" s="26"/>
      <c r="G71" s="26"/>
      <c r="H71" s="21"/>
    </row>
    <row r="72" spans="1:8" s="3" customFormat="1" ht="14.25" hidden="1" x14ac:dyDescent="0.45">
      <c r="A72" s="21"/>
      <c r="B72" s="22"/>
      <c r="C72" s="21"/>
      <c r="D72" s="21"/>
      <c r="E72" s="21"/>
      <c r="F72" s="26"/>
      <c r="G72" s="26"/>
      <c r="H72" s="21"/>
    </row>
    <row r="73" spans="1:8" s="3" customFormat="1" ht="14.25" hidden="1" x14ac:dyDescent="0.45">
      <c r="A73" s="21"/>
      <c r="B73" s="22"/>
      <c r="C73" s="21"/>
      <c r="D73" s="21"/>
      <c r="E73" s="21"/>
      <c r="F73" s="26"/>
      <c r="G73" s="26"/>
      <c r="H73" s="21"/>
    </row>
    <row r="74" spans="1:8" s="3" customFormat="1" ht="14.25" hidden="1" x14ac:dyDescent="0.45">
      <c r="A74" s="21"/>
      <c r="B74" s="22"/>
      <c r="C74" s="21"/>
      <c r="D74" s="21"/>
      <c r="E74" s="21"/>
      <c r="F74" s="26"/>
      <c r="G74" s="26"/>
      <c r="H74" s="21"/>
    </row>
    <row r="75" spans="1:8" s="3" customFormat="1" ht="14.25" hidden="1" x14ac:dyDescent="0.45">
      <c r="A75" s="21"/>
      <c r="B75" s="22"/>
      <c r="C75" s="21"/>
      <c r="D75" s="21"/>
      <c r="E75" s="21"/>
      <c r="F75" s="26"/>
      <c r="G75" s="26"/>
      <c r="H75" s="21"/>
    </row>
    <row r="76" spans="1:8" s="3" customFormat="1" ht="14.25" hidden="1" x14ac:dyDescent="0.45">
      <c r="A76" s="21"/>
      <c r="B76" s="22"/>
      <c r="C76" s="21"/>
      <c r="D76" s="21"/>
      <c r="E76" s="21"/>
      <c r="F76" s="26"/>
      <c r="G76" s="26"/>
      <c r="H76" s="21"/>
    </row>
    <row r="77" spans="1:8" s="3" customFormat="1" ht="14.25" hidden="1" x14ac:dyDescent="0.45">
      <c r="A77" s="21"/>
      <c r="B77" s="22"/>
      <c r="C77" s="21"/>
      <c r="D77" s="21"/>
      <c r="E77" s="21"/>
      <c r="F77" s="26"/>
      <c r="G77" s="26"/>
      <c r="H77" s="21"/>
    </row>
    <row r="78" spans="1:8" s="3" customFormat="1" ht="14.25" hidden="1" x14ac:dyDescent="0.45">
      <c r="A78" s="21"/>
      <c r="B78" s="22"/>
      <c r="C78" s="21"/>
      <c r="D78" s="21"/>
      <c r="E78" s="21"/>
      <c r="F78" s="26"/>
      <c r="G78" s="26"/>
      <c r="H78" s="21"/>
    </row>
    <row r="79" spans="1:8" s="3" customFormat="1" ht="14.25" hidden="1" x14ac:dyDescent="0.45">
      <c r="A79" s="21"/>
      <c r="B79" s="22"/>
      <c r="C79" s="21"/>
      <c r="D79" s="21"/>
      <c r="E79" s="21"/>
      <c r="F79" s="26"/>
      <c r="G79" s="26"/>
      <c r="H79" s="21"/>
    </row>
    <row r="80" spans="1:8" s="3" customFormat="1" ht="14.25" hidden="1" x14ac:dyDescent="0.45">
      <c r="A80" s="21"/>
      <c r="B80" s="22"/>
      <c r="C80" s="21"/>
      <c r="D80" s="21"/>
      <c r="E80" s="21"/>
      <c r="F80" s="26"/>
      <c r="G80" s="26"/>
      <c r="H80" s="21"/>
    </row>
    <row r="81" spans="1:8" s="3" customFormat="1" ht="14.25" hidden="1" x14ac:dyDescent="0.45">
      <c r="A81" s="21"/>
      <c r="B81" s="22"/>
      <c r="C81" s="21"/>
      <c r="D81" s="21"/>
      <c r="E81" s="21"/>
      <c r="F81" s="26"/>
      <c r="G81" s="26"/>
      <c r="H81" s="21"/>
    </row>
    <row r="82" spans="1:8" s="3" customFormat="1" ht="14.25" hidden="1" x14ac:dyDescent="0.45">
      <c r="A82" s="21"/>
      <c r="B82" s="22"/>
      <c r="C82" s="21"/>
      <c r="D82" s="21"/>
      <c r="E82" s="21"/>
      <c r="F82" s="26"/>
      <c r="G82" s="26"/>
      <c r="H82" s="21"/>
    </row>
    <row r="83" spans="1:8" s="3" customFormat="1" ht="14.25" hidden="1" x14ac:dyDescent="0.45">
      <c r="A83" s="21"/>
      <c r="B83" s="22"/>
      <c r="C83" s="21"/>
      <c r="D83" s="21"/>
      <c r="E83" s="21"/>
      <c r="F83" s="26"/>
      <c r="G83" s="26"/>
      <c r="H83" s="21"/>
    </row>
    <row r="84" spans="1:8" s="3" customFormat="1" ht="14.25" hidden="1" x14ac:dyDescent="0.45">
      <c r="A84" s="21"/>
      <c r="B84" s="22"/>
      <c r="C84" s="21"/>
      <c r="D84" s="21"/>
      <c r="E84" s="21"/>
      <c r="F84" s="26"/>
      <c r="G84" s="26"/>
      <c r="H84" s="21"/>
    </row>
    <row r="85" spans="1:8" s="3" customFormat="1" ht="14.25" hidden="1" x14ac:dyDescent="0.45">
      <c r="A85" s="21"/>
      <c r="B85" s="22"/>
      <c r="C85" s="21"/>
      <c r="D85" s="21"/>
      <c r="E85" s="21"/>
      <c r="F85" s="26"/>
      <c r="G85" s="26"/>
      <c r="H85" s="21"/>
    </row>
    <row r="86" spans="1:8" s="3" customFormat="1" ht="14.25" hidden="1" x14ac:dyDescent="0.45">
      <c r="A86" s="21"/>
      <c r="B86" s="22"/>
      <c r="C86" s="21"/>
      <c r="D86" s="21"/>
      <c r="E86" s="21"/>
      <c r="F86" s="26"/>
      <c r="G86" s="26"/>
      <c r="H86" s="21"/>
    </row>
    <row r="87" spans="1:8" s="3" customFormat="1" ht="14.25" hidden="1" x14ac:dyDescent="0.45">
      <c r="A87" s="21"/>
      <c r="B87" s="22"/>
      <c r="C87" s="21"/>
      <c r="D87" s="21"/>
      <c r="E87" s="21"/>
      <c r="F87" s="26"/>
      <c r="G87" s="26"/>
      <c r="H87" s="21"/>
    </row>
    <row r="88" spans="1:8" s="3" customFormat="1" ht="14.25" hidden="1" x14ac:dyDescent="0.45">
      <c r="A88" s="21"/>
      <c r="B88" s="22"/>
      <c r="C88" s="21"/>
      <c r="D88" s="21"/>
      <c r="E88" s="21"/>
      <c r="F88" s="26"/>
      <c r="G88" s="26"/>
      <c r="H88" s="21"/>
    </row>
    <row r="89" spans="1:8" s="3" customFormat="1" ht="14.25" hidden="1" x14ac:dyDescent="0.45">
      <c r="A89" s="21"/>
      <c r="B89" s="22"/>
      <c r="C89" s="21"/>
      <c r="D89" s="21"/>
      <c r="E89" s="21"/>
      <c r="F89" s="26"/>
      <c r="G89" s="26"/>
      <c r="H89" s="21"/>
    </row>
    <row r="90" spans="1:8" s="3" customFormat="1" ht="14.25" hidden="1" x14ac:dyDescent="0.45">
      <c r="A90" s="21"/>
      <c r="B90" s="22"/>
      <c r="C90" s="21"/>
      <c r="D90" s="21"/>
      <c r="E90" s="21"/>
      <c r="F90" s="26"/>
      <c r="G90" s="26"/>
      <c r="H90" s="21"/>
    </row>
    <row r="91" spans="1:8" s="3" customFormat="1" ht="14.25" hidden="1" x14ac:dyDescent="0.45">
      <c r="A91" s="21"/>
      <c r="B91" s="22"/>
      <c r="C91" s="21"/>
      <c r="D91" s="21"/>
      <c r="E91" s="21"/>
      <c r="F91" s="26"/>
      <c r="G91" s="26"/>
      <c r="H91" s="21"/>
    </row>
    <row r="92" spans="1:8" s="3" customFormat="1" ht="14.25" hidden="1" x14ac:dyDescent="0.45">
      <c r="A92" s="21"/>
      <c r="B92" s="22"/>
      <c r="C92" s="21"/>
      <c r="D92" s="21"/>
      <c r="E92" s="21"/>
      <c r="F92" s="26"/>
      <c r="G92" s="26"/>
      <c r="H92" s="21"/>
    </row>
    <row r="93" spans="1:8" s="3" customFormat="1" ht="14.25" hidden="1" x14ac:dyDescent="0.45">
      <c r="A93" s="21"/>
      <c r="B93" s="22"/>
      <c r="C93" s="21"/>
      <c r="D93" s="21"/>
      <c r="E93" s="21"/>
      <c r="F93" s="26"/>
      <c r="G93" s="26"/>
      <c r="H93" s="21"/>
    </row>
    <row r="94" spans="1:8" s="3" customFormat="1" ht="14.25" hidden="1" x14ac:dyDescent="0.45">
      <c r="A94" s="21"/>
      <c r="B94" s="22"/>
      <c r="C94" s="21"/>
      <c r="D94" s="21"/>
      <c r="E94" s="21"/>
      <c r="F94" s="26"/>
      <c r="G94" s="26"/>
      <c r="H94" s="21"/>
    </row>
    <row r="95" spans="1:8" s="3" customFormat="1" ht="14.25" hidden="1" x14ac:dyDescent="0.45">
      <c r="A95" s="21"/>
      <c r="B95" s="22"/>
      <c r="C95" s="21"/>
      <c r="D95" s="21"/>
      <c r="E95" s="21"/>
      <c r="F95" s="26"/>
      <c r="G95" s="26"/>
      <c r="H95" s="21"/>
    </row>
    <row r="96" spans="1:8" s="3" customFormat="1" ht="14.25" hidden="1" x14ac:dyDescent="0.45">
      <c r="A96" s="21"/>
      <c r="B96" s="22"/>
      <c r="C96" s="21"/>
      <c r="D96" s="21"/>
      <c r="E96" s="21"/>
      <c r="F96" s="26"/>
      <c r="G96" s="26"/>
      <c r="H96" s="21"/>
    </row>
    <row r="97" spans="1:8" s="3" customFormat="1" ht="14.25" hidden="1" x14ac:dyDescent="0.45">
      <c r="A97" s="21"/>
      <c r="B97" s="22"/>
      <c r="C97" s="21"/>
      <c r="D97" s="21"/>
      <c r="E97" s="21"/>
      <c r="F97" s="26"/>
      <c r="G97" s="26"/>
      <c r="H97" s="21"/>
    </row>
    <row r="98" spans="1:8" s="3" customFormat="1" ht="14.25" hidden="1" x14ac:dyDescent="0.45">
      <c r="A98" s="21"/>
      <c r="B98" s="22"/>
      <c r="C98" s="21"/>
      <c r="D98" s="21"/>
      <c r="E98" s="21"/>
      <c r="F98" s="26"/>
      <c r="G98" s="26"/>
      <c r="H98" s="21"/>
    </row>
    <row r="99" spans="1:8" s="3" customFormat="1" ht="14.25" hidden="1" x14ac:dyDescent="0.45">
      <c r="A99" s="21"/>
      <c r="B99" s="22"/>
      <c r="C99" s="21"/>
      <c r="D99" s="21"/>
      <c r="E99" s="21"/>
      <c r="F99" s="26"/>
      <c r="G99" s="26"/>
      <c r="H99" s="21"/>
    </row>
    <row r="100" spans="1:8" s="3" customFormat="1" ht="14.25" hidden="1" x14ac:dyDescent="0.45">
      <c r="A100" s="21"/>
      <c r="B100" s="22"/>
      <c r="C100" s="21"/>
      <c r="D100" s="21"/>
      <c r="E100" s="21"/>
      <c r="F100" s="26"/>
      <c r="G100" s="26"/>
      <c r="H100" s="21"/>
    </row>
    <row r="101" spans="1:8" s="3" customFormat="1" ht="14.25" hidden="1" x14ac:dyDescent="0.45">
      <c r="A101" s="21"/>
      <c r="B101" s="22"/>
      <c r="C101" s="21"/>
      <c r="D101" s="21"/>
      <c r="E101" s="21"/>
      <c r="F101" s="26"/>
      <c r="G101" s="26"/>
      <c r="H101" s="21"/>
    </row>
    <row r="102" spans="1:8" s="3" customFormat="1" ht="14.25" hidden="1" x14ac:dyDescent="0.45">
      <c r="A102" s="21"/>
      <c r="B102" s="22"/>
      <c r="C102" s="21"/>
      <c r="D102" s="21"/>
      <c r="E102" s="21"/>
      <c r="F102" s="26"/>
      <c r="G102" s="26"/>
      <c r="H102" s="21"/>
    </row>
    <row r="103" spans="1:8" s="3" customFormat="1" ht="14.25" hidden="1" x14ac:dyDescent="0.45">
      <c r="A103" s="21"/>
      <c r="B103" s="22"/>
      <c r="C103" s="21"/>
      <c r="D103" s="21"/>
      <c r="E103" s="21"/>
      <c r="F103" s="26"/>
      <c r="G103" s="26"/>
      <c r="H103" s="21"/>
    </row>
    <row r="104" spans="1:8" s="3" customFormat="1" ht="14.25" hidden="1" x14ac:dyDescent="0.45">
      <c r="A104" s="21"/>
      <c r="B104" s="22"/>
      <c r="C104" s="21"/>
      <c r="D104" s="21"/>
      <c r="E104" s="21"/>
      <c r="F104" s="26"/>
      <c r="G104" s="26"/>
      <c r="H104" s="21"/>
    </row>
    <row r="105" spans="1:8" s="3" customFormat="1" ht="14.25" hidden="1" x14ac:dyDescent="0.45">
      <c r="A105" s="21"/>
      <c r="B105" s="22"/>
      <c r="C105" s="21"/>
      <c r="D105" s="21"/>
      <c r="E105" s="21"/>
      <c r="F105" s="26"/>
      <c r="G105" s="26"/>
      <c r="H105" s="21"/>
    </row>
    <row r="106" spans="1:8" s="3" customFormat="1" ht="14.25" hidden="1" x14ac:dyDescent="0.45">
      <c r="A106" s="21"/>
      <c r="B106" s="22"/>
      <c r="C106" s="21"/>
      <c r="D106" s="21"/>
      <c r="E106" s="21"/>
      <c r="F106" s="26"/>
      <c r="G106" s="26"/>
      <c r="H106" s="21"/>
    </row>
    <row r="107" spans="1:8" s="3" customFormat="1" ht="14.25" hidden="1" x14ac:dyDescent="0.45">
      <c r="A107" s="21"/>
      <c r="B107" s="22"/>
      <c r="C107" s="21"/>
      <c r="D107" s="21"/>
      <c r="E107" s="21"/>
      <c r="F107" s="26"/>
      <c r="G107" s="26"/>
      <c r="H107" s="21"/>
    </row>
    <row r="108" spans="1:8" s="3" customFormat="1" ht="14.25" hidden="1" x14ac:dyDescent="0.45">
      <c r="A108" s="21"/>
      <c r="B108" s="22"/>
      <c r="C108" s="21"/>
      <c r="D108" s="21"/>
      <c r="E108" s="21"/>
      <c r="F108" s="26"/>
      <c r="G108" s="26"/>
      <c r="H108" s="21"/>
    </row>
    <row r="109" spans="1:8" s="3" customFormat="1" ht="14.25" hidden="1" x14ac:dyDescent="0.45">
      <c r="A109" s="21"/>
      <c r="B109" s="22"/>
      <c r="C109" s="21"/>
      <c r="D109" s="21"/>
      <c r="E109" s="21"/>
      <c r="F109" s="26"/>
      <c r="G109" s="26"/>
      <c r="H109" s="21"/>
    </row>
    <row r="110" spans="1:8" s="3" customFormat="1" ht="14.25" hidden="1" x14ac:dyDescent="0.45">
      <c r="A110" s="21"/>
      <c r="B110" s="22"/>
      <c r="C110" s="21"/>
      <c r="D110" s="21"/>
      <c r="E110" s="21"/>
      <c r="F110" s="26"/>
      <c r="G110" s="26"/>
      <c r="H110" s="21"/>
    </row>
    <row r="111" spans="1:8" s="3" customFormat="1" ht="14.25" hidden="1" x14ac:dyDescent="0.45">
      <c r="A111" s="21"/>
      <c r="B111" s="22"/>
      <c r="C111" s="21"/>
      <c r="D111" s="21"/>
      <c r="E111" s="21"/>
      <c r="F111" s="26"/>
      <c r="G111" s="26"/>
      <c r="H111" s="21"/>
    </row>
    <row r="112" spans="1:8" s="3" customFormat="1" ht="14.25" hidden="1" x14ac:dyDescent="0.45">
      <c r="A112" s="21"/>
      <c r="B112" s="22"/>
      <c r="C112" s="21"/>
      <c r="D112" s="21"/>
      <c r="E112" s="21"/>
      <c r="F112" s="26"/>
      <c r="G112" s="26"/>
      <c r="H112" s="21"/>
    </row>
    <row r="113" spans="1:8" s="3" customFormat="1" ht="14.25" hidden="1" x14ac:dyDescent="0.45">
      <c r="A113" s="21"/>
      <c r="B113" s="22"/>
      <c r="C113" s="21"/>
      <c r="D113" s="21"/>
      <c r="E113" s="21"/>
      <c r="F113" s="26"/>
      <c r="G113" s="26"/>
      <c r="H113" s="21"/>
    </row>
    <row r="114" spans="1:8" s="3" customFormat="1" ht="14.25" hidden="1" x14ac:dyDescent="0.45">
      <c r="A114" s="21"/>
      <c r="B114" s="22"/>
      <c r="C114" s="21"/>
      <c r="D114" s="21"/>
      <c r="E114" s="21"/>
      <c r="F114" s="26"/>
      <c r="G114" s="26"/>
      <c r="H114" s="21"/>
    </row>
    <row r="115" spans="1:8" s="3" customFormat="1" ht="14.25" hidden="1" x14ac:dyDescent="0.45">
      <c r="A115" s="21"/>
      <c r="B115" s="22"/>
      <c r="C115" s="21"/>
      <c r="D115" s="21"/>
      <c r="E115" s="21"/>
      <c r="F115" s="26"/>
      <c r="G115" s="26"/>
      <c r="H115" s="21"/>
    </row>
    <row r="116" spans="1:8" s="3" customFormat="1" ht="14.25" hidden="1" x14ac:dyDescent="0.45">
      <c r="A116" s="21"/>
      <c r="B116" s="22"/>
      <c r="C116" s="21"/>
      <c r="D116" s="21"/>
      <c r="E116" s="21"/>
      <c r="F116" s="26"/>
      <c r="G116" s="26"/>
      <c r="H116" s="21"/>
    </row>
    <row r="117" spans="1:8" s="3" customFormat="1" ht="14.25" hidden="1" x14ac:dyDescent="0.45">
      <c r="A117" s="21"/>
      <c r="B117" s="22"/>
      <c r="C117" s="21"/>
      <c r="D117" s="21"/>
      <c r="E117" s="21"/>
      <c r="F117" s="26"/>
      <c r="G117" s="26"/>
      <c r="H117" s="21"/>
    </row>
    <row r="118" spans="1:8" s="3" customFormat="1" ht="14.25" hidden="1" x14ac:dyDescent="0.45">
      <c r="A118" s="21"/>
      <c r="B118" s="22"/>
      <c r="C118" s="21"/>
      <c r="D118" s="21"/>
      <c r="E118" s="21"/>
      <c r="F118" s="26"/>
      <c r="G118" s="26"/>
      <c r="H118" s="21"/>
    </row>
    <row r="119" spans="1:8" s="3" customFormat="1" ht="14.25" hidden="1" x14ac:dyDescent="0.45">
      <c r="A119" s="21"/>
      <c r="B119" s="22"/>
      <c r="C119" s="21"/>
      <c r="D119" s="21"/>
      <c r="E119" s="21"/>
      <c r="F119" s="26"/>
      <c r="G119" s="26"/>
      <c r="H119" s="21"/>
    </row>
    <row r="120" spans="1:8" s="3" customFormat="1" ht="14.25" hidden="1" x14ac:dyDescent="0.45">
      <c r="A120" s="21"/>
      <c r="B120" s="22"/>
      <c r="C120" s="21"/>
      <c r="D120" s="21"/>
      <c r="E120" s="21"/>
      <c r="F120" s="26"/>
      <c r="G120" s="26"/>
      <c r="H120" s="21"/>
    </row>
    <row r="121" spans="1:8" s="3" customFormat="1" ht="14.25" hidden="1" x14ac:dyDescent="0.45">
      <c r="A121" s="21"/>
      <c r="B121" s="22"/>
      <c r="C121" s="21"/>
      <c r="D121" s="21"/>
      <c r="E121" s="21"/>
      <c r="F121" s="26"/>
      <c r="G121" s="26"/>
      <c r="H121" s="21"/>
    </row>
    <row r="122" spans="1:8" s="3" customFormat="1" ht="14.25" hidden="1" x14ac:dyDescent="0.45">
      <c r="A122" s="21"/>
      <c r="B122" s="22"/>
      <c r="C122" s="21"/>
      <c r="D122" s="21"/>
      <c r="E122" s="21"/>
      <c r="F122" s="26"/>
      <c r="G122" s="26"/>
      <c r="H122" s="21"/>
    </row>
    <row r="123" spans="1:8" s="3" customFormat="1" ht="14.25" hidden="1" x14ac:dyDescent="0.45">
      <c r="A123" s="21"/>
      <c r="B123" s="22"/>
      <c r="C123" s="21"/>
      <c r="D123" s="21"/>
      <c r="E123" s="21"/>
      <c r="F123" s="26"/>
      <c r="G123" s="26"/>
      <c r="H123" s="21"/>
    </row>
    <row r="124" spans="1:8" s="3" customFormat="1" ht="14.25" hidden="1" x14ac:dyDescent="0.45">
      <c r="A124" s="21"/>
      <c r="B124" s="22"/>
      <c r="C124" s="21"/>
      <c r="D124" s="21"/>
      <c r="E124" s="21"/>
      <c r="F124" s="26"/>
      <c r="G124" s="26"/>
      <c r="H124" s="21"/>
    </row>
    <row r="125" spans="1:8" s="3" customFormat="1" ht="14.25" hidden="1" x14ac:dyDescent="0.45">
      <c r="A125" s="21"/>
      <c r="B125" s="22"/>
      <c r="C125" s="21"/>
      <c r="D125" s="21"/>
      <c r="E125" s="21"/>
      <c r="F125" s="26"/>
      <c r="G125" s="26"/>
      <c r="H125" s="21"/>
    </row>
    <row r="126" spans="1:8" s="3" customFormat="1" ht="14.25" hidden="1" x14ac:dyDescent="0.45">
      <c r="A126" s="21"/>
      <c r="B126" s="22"/>
      <c r="C126" s="21"/>
      <c r="D126" s="21"/>
      <c r="E126" s="21"/>
      <c r="F126" s="26"/>
      <c r="G126" s="26"/>
      <c r="H126" s="21"/>
    </row>
    <row r="127" spans="1:8" s="3" customFormat="1" ht="14.25" hidden="1" x14ac:dyDescent="0.45">
      <c r="A127" s="21"/>
      <c r="B127" s="22"/>
      <c r="C127" s="21"/>
      <c r="D127" s="21"/>
      <c r="E127" s="21"/>
      <c r="F127" s="26"/>
      <c r="G127" s="26"/>
      <c r="H127" s="21"/>
    </row>
  </sheetData>
  <sheetProtection algorithmName="SHA-512" hashValue="P0Pf1bfgf+qVptODcosL9CjM3tbfgs4S2i/hSAHlEOhgyP3iW5toRRD01plRvPxVWG+dbGlB8rKD8VBF0UQt8Q==" saltValue="74X49Gt/MTP99l4Sd2V85A==" spinCount="100000" sheet="1" objects="1" scenarios="1"/>
  <mergeCells count="3">
    <mergeCell ref="J2:M21"/>
    <mergeCell ref="B2:D3"/>
    <mergeCell ref="A5:A17"/>
  </mergeCells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segédtábla!$I$7:$I$13</xm:f>
          </x14:formula1>
          <xm:sqref>F6:F17</xm:sqref>
        </x14:dataValidation>
        <x14:dataValidation type="list" allowBlank="1" showInputMessage="1" showErrorMessage="1" xr:uid="{00000000-0002-0000-0000-000001000000}">
          <x14:formula1>
            <xm:f>segédtábla!$I$8:$I$13</xm:f>
          </x14:formula1>
          <xm:sqref>C6:D17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workbookViewId="0">
      <selection activeCell="J5" sqref="J5"/>
    </sheetView>
  </sheetViews>
  <sheetFormatPr defaultRowHeight="14.25" x14ac:dyDescent="0.45"/>
  <cols>
    <col min="1" max="2" width="13.86328125" customWidth="1"/>
    <col min="3" max="3" width="8.53125" customWidth="1"/>
    <col min="4" max="5" width="13.86328125" customWidth="1"/>
    <col min="6" max="6" width="8.86328125" style="16" bestFit="1" customWidth="1"/>
    <col min="10" max="10" width="10.6640625" customWidth="1"/>
    <col min="12" max="12" width="10.6640625" customWidth="1"/>
  </cols>
  <sheetData>
    <row r="1" spans="1:13" ht="15.75" x14ac:dyDescent="0.5">
      <c r="A1" s="45" t="s">
        <v>34</v>
      </c>
      <c r="B1" s="45"/>
      <c r="C1" s="45"/>
      <c r="D1" s="45"/>
      <c r="E1" s="45"/>
      <c r="I1" s="16"/>
      <c r="J1" s="19" t="s">
        <v>22</v>
      </c>
    </row>
    <row r="2" spans="1:13" s="12" customFormat="1" ht="28.5" x14ac:dyDescent="0.45">
      <c r="A2" s="10" t="s">
        <v>18</v>
      </c>
      <c r="B2" s="10" t="s">
        <v>19</v>
      </c>
      <c r="C2" s="10" t="s">
        <v>30</v>
      </c>
      <c r="D2" s="10" t="s">
        <v>20</v>
      </c>
      <c r="E2" s="10" t="s">
        <v>21</v>
      </c>
      <c r="F2" s="11"/>
      <c r="H2"/>
      <c r="I2" s="11"/>
      <c r="J2" s="44" t="s">
        <v>34</v>
      </c>
      <c r="K2" s="44"/>
      <c r="L2" s="44"/>
      <c r="M2" s="44"/>
    </row>
    <row r="3" spans="1:13" x14ac:dyDescent="0.45">
      <c r="A3" s="13">
        <v>1</v>
      </c>
      <c r="B3" s="13">
        <v>1</v>
      </c>
      <c r="C3" s="13" t="str">
        <f>CONCATENATE(A3,B3)</f>
        <v>11</v>
      </c>
      <c r="D3" s="14">
        <f>J3</f>
        <v>133330</v>
      </c>
      <c r="E3" s="14">
        <f>D3*0.15</f>
        <v>19999.5</v>
      </c>
      <c r="F3" s="15"/>
      <c r="I3" s="20" t="s">
        <v>23</v>
      </c>
      <c r="J3" s="20">
        <v>133330</v>
      </c>
      <c r="K3" s="20">
        <v>20000</v>
      </c>
      <c r="L3" s="20"/>
      <c r="M3" s="20"/>
    </row>
    <row r="4" spans="1:13" x14ac:dyDescent="0.45">
      <c r="A4" s="13">
        <v>2</v>
      </c>
      <c r="B4" s="13">
        <v>1</v>
      </c>
      <c r="C4" s="13" t="str">
        <f t="shared" ref="C4:C23" si="0">CONCATENATE(A4,B4)</f>
        <v>21</v>
      </c>
      <c r="D4" s="14">
        <f>J4</f>
        <v>266670</v>
      </c>
      <c r="E4" s="14">
        <f t="shared" ref="E4:E23" si="1">D4*0.15</f>
        <v>40000.5</v>
      </c>
      <c r="F4" s="15"/>
      <c r="H4" s="18"/>
      <c r="I4" s="20" t="s">
        <v>24</v>
      </c>
      <c r="J4" s="20">
        <v>266670</v>
      </c>
      <c r="K4" s="20">
        <f t="shared" ref="K4:K5" si="2">J4*0.15</f>
        <v>40000.5</v>
      </c>
      <c r="L4" s="20"/>
      <c r="M4" s="20"/>
    </row>
    <row r="5" spans="1:13" x14ac:dyDescent="0.45">
      <c r="A5" s="13">
        <v>2</v>
      </c>
      <c r="B5" s="13">
        <v>2</v>
      </c>
      <c r="C5" s="13" t="str">
        <f t="shared" si="0"/>
        <v>22</v>
      </c>
      <c r="D5" s="14">
        <f>J4*2</f>
        <v>533340</v>
      </c>
      <c r="E5" s="14">
        <f t="shared" si="1"/>
        <v>80001</v>
      </c>
      <c r="F5" s="15">
        <f>B5/3</f>
        <v>0.66666666666666663</v>
      </c>
      <c r="H5" s="17"/>
      <c r="I5" s="20" t="s">
        <v>25</v>
      </c>
      <c r="J5" s="20">
        <v>440000</v>
      </c>
      <c r="K5" s="20">
        <f t="shared" si="2"/>
        <v>66000</v>
      </c>
      <c r="L5" s="20"/>
      <c r="M5" s="20"/>
    </row>
    <row r="6" spans="1:13" x14ac:dyDescent="0.45">
      <c r="A6" s="13">
        <v>3</v>
      </c>
      <c r="B6" s="13">
        <v>1</v>
      </c>
      <c r="C6" s="13" t="str">
        <f t="shared" si="0"/>
        <v>31</v>
      </c>
      <c r="D6" s="14">
        <f>J5</f>
        <v>440000</v>
      </c>
      <c r="E6" s="14">
        <f t="shared" si="1"/>
        <v>66000</v>
      </c>
      <c r="F6" s="15">
        <v>33000</v>
      </c>
      <c r="G6" s="20"/>
      <c r="H6" s="17"/>
      <c r="M6" s="17"/>
    </row>
    <row r="7" spans="1:13" x14ac:dyDescent="0.45">
      <c r="A7" s="13">
        <v>3</v>
      </c>
      <c r="B7" s="13">
        <v>2</v>
      </c>
      <c r="C7" s="13" t="str">
        <f t="shared" si="0"/>
        <v>32</v>
      </c>
      <c r="D7" s="14">
        <f>J5*2</f>
        <v>880000</v>
      </c>
      <c r="E7" s="14">
        <f t="shared" si="1"/>
        <v>132000</v>
      </c>
      <c r="F7" s="15">
        <v>33000</v>
      </c>
      <c r="G7" s="20"/>
      <c r="H7" s="17"/>
      <c r="I7">
        <v>0</v>
      </c>
    </row>
    <row r="8" spans="1:13" x14ac:dyDescent="0.45">
      <c r="A8" s="13">
        <v>3</v>
      </c>
      <c r="B8" s="13">
        <v>3</v>
      </c>
      <c r="C8" s="13" t="str">
        <f t="shared" si="0"/>
        <v>33</v>
      </c>
      <c r="D8" s="14">
        <f>J5*3</f>
        <v>1320000</v>
      </c>
      <c r="E8" s="14">
        <f t="shared" si="1"/>
        <v>198000</v>
      </c>
      <c r="F8" s="15">
        <v>33000</v>
      </c>
      <c r="G8" s="20"/>
      <c r="I8">
        <v>1</v>
      </c>
    </row>
    <row r="9" spans="1:13" x14ac:dyDescent="0.45">
      <c r="A9" s="13">
        <v>4</v>
      </c>
      <c r="B9" s="13">
        <v>1</v>
      </c>
      <c r="C9" s="13" t="str">
        <f t="shared" si="0"/>
        <v>41</v>
      </c>
      <c r="D9" s="14">
        <f>J5</f>
        <v>440000</v>
      </c>
      <c r="E9" s="14">
        <f t="shared" si="1"/>
        <v>66000</v>
      </c>
      <c r="I9">
        <v>2</v>
      </c>
      <c r="L9" s="17"/>
      <c r="M9" s="18"/>
    </row>
    <row r="10" spans="1:13" x14ac:dyDescent="0.45">
      <c r="A10" s="13">
        <v>4</v>
      </c>
      <c r="B10" s="13">
        <v>2</v>
      </c>
      <c r="C10" s="13" t="str">
        <f t="shared" si="0"/>
        <v>42</v>
      </c>
      <c r="D10" s="14">
        <f>J5*2</f>
        <v>880000</v>
      </c>
      <c r="E10" s="14">
        <f t="shared" si="1"/>
        <v>132000</v>
      </c>
      <c r="G10" s="17"/>
      <c r="H10" s="18"/>
      <c r="I10">
        <v>3</v>
      </c>
      <c r="L10" s="17"/>
      <c r="M10" s="17"/>
    </row>
    <row r="11" spans="1:13" x14ac:dyDescent="0.45">
      <c r="A11" s="13">
        <v>4</v>
      </c>
      <c r="B11" s="13">
        <v>3</v>
      </c>
      <c r="C11" s="13" t="str">
        <f t="shared" si="0"/>
        <v>43</v>
      </c>
      <c r="D11" s="14">
        <f>J5*3</f>
        <v>1320000</v>
      </c>
      <c r="E11" s="14">
        <f t="shared" si="1"/>
        <v>198000</v>
      </c>
      <c r="G11" s="17"/>
      <c r="H11" s="17"/>
      <c r="I11">
        <v>4</v>
      </c>
      <c r="M11" s="17"/>
    </row>
    <row r="12" spans="1:13" x14ac:dyDescent="0.45">
      <c r="A12" s="13">
        <v>4</v>
      </c>
      <c r="B12" s="13">
        <v>4</v>
      </c>
      <c r="C12" s="13" t="str">
        <f t="shared" si="0"/>
        <v>44</v>
      </c>
      <c r="D12" s="14">
        <f>J5*4</f>
        <v>1760000</v>
      </c>
      <c r="E12" s="14">
        <f t="shared" si="1"/>
        <v>264000</v>
      </c>
      <c r="G12" s="17"/>
      <c r="H12" s="17"/>
      <c r="I12">
        <v>5</v>
      </c>
    </row>
    <row r="13" spans="1:13" x14ac:dyDescent="0.45">
      <c r="A13" s="13">
        <v>5</v>
      </c>
      <c r="B13" s="13">
        <v>1</v>
      </c>
      <c r="C13" s="13" t="str">
        <f t="shared" si="0"/>
        <v>51</v>
      </c>
      <c r="D13" s="14">
        <f>J5*1</f>
        <v>440000</v>
      </c>
      <c r="E13" s="14">
        <f t="shared" si="1"/>
        <v>66000</v>
      </c>
      <c r="G13" s="17"/>
      <c r="H13" s="17"/>
      <c r="I13">
        <v>6</v>
      </c>
    </row>
    <row r="14" spans="1:13" x14ac:dyDescent="0.45">
      <c r="A14" s="13">
        <v>5</v>
      </c>
      <c r="B14" s="13">
        <v>2</v>
      </c>
      <c r="C14" s="13" t="str">
        <f t="shared" si="0"/>
        <v>52</v>
      </c>
      <c r="D14" s="14">
        <f>J5*2</f>
        <v>880000</v>
      </c>
      <c r="E14" s="14">
        <f t="shared" si="1"/>
        <v>132000</v>
      </c>
    </row>
    <row r="15" spans="1:13" x14ac:dyDescent="0.45">
      <c r="A15" s="13">
        <v>5</v>
      </c>
      <c r="B15" s="13">
        <v>3</v>
      </c>
      <c r="C15" s="13" t="str">
        <f t="shared" si="0"/>
        <v>53</v>
      </c>
      <c r="D15" s="14">
        <f>J5*3</f>
        <v>1320000</v>
      </c>
      <c r="E15" s="14">
        <f t="shared" si="1"/>
        <v>198000</v>
      </c>
      <c r="G15" s="17"/>
      <c r="H15" s="18"/>
      <c r="L15" s="17"/>
      <c r="M15" s="18"/>
    </row>
    <row r="16" spans="1:13" x14ac:dyDescent="0.45">
      <c r="A16" s="13">
        <v>5</v>
      </c>
      <c r="B16" s="13">
        <v>4</v>
      </c>
      <c r="C16" s="13" t="str">
        <f t="shared" si="0"/>
        <v>54</v>
      </c>
      <c r="D16" s="14">
        <f>J5*4</f>
        <v>1760000</v>
      </c>
      <c r="E16" s="14">
        <f t="shared" si="1"/>
        <v>264000</v>
      </c>
      <c r="G16" s="17"/>
      <c r="H16" s="17"/>
      <c r="L16" s="17"/>
      <c r="M16" s="17"/>
    </row>
    <row r="17" spans="1:13" x14ac:dyDescent="0.45">
      <c r="A17" s="13">
        <v>5</v>
      </c>
      <c r="B17" s="13">
        <v>5</v>
      </c>
      <c r="C17" s="13" t="str">
        <f t="shared" si="0"/>
        <v>55</v>
      </c>
      <c r="D17" s="14">
        <f>J5*5</f>
        <v>2200000</v>
      </c>
      <c r="E17" s="14">
        <f t="shared" si="1"/>
        <v>330000</v>
      </c>
      <c r="G17" s="17"/>
      <c r="H17" s="17"/>
      <c r="M17" s="17"/>
    </row>
    <row r="18" spans="1:13" x14ac:dyDescent="0.45">
      <c r="A18" s="13">
        <v>6</v>
      </c>
      <c r="B18" s="13">
        <v>1</v>
      </c>
      <c r="C18" s="13" t="str">
        <f t="shared" si="0"/>
        <v>61</v>
      </c>
      <c r="D18" s="14">
        <f>J5</f>
        <v>440000</v>
      </c>
      <c r="E18" s="14">
        <f t="shared" si="1"/>
        <v>66000</v>
      </c>
      <c r="G18" s="17"/>
      <c r="H18" s="17"/>
    </row>
    <row r="19" spans="1:13" x14ac:dyDescent="0.45">
      <c r="A19" s="13">
        <v>6</v>
      </c>
      <c r="B19" s="13">
        <v>2</v>
      </c>
      <c r="C19" s="13" t="str">
        <f t="shared" si="0"/>
        <v>62</v>
      </c>
      <c r="D19" s="14">
        <f>J5*2</f>
        <v>880000</v>
      </c>
      <c r="E19" s="14">
        <f t="shared" si="1"/>
        <v>132000</v>
      </c>
    </row>
    <row r="20" spans="1:13" x14ac:dyDescent="0.45">
      <c r="A20" s="13">
        <v>6</v>
      </c>
      <c r="B20" s="13">
        <v>3</v>
      </c>
      <c r="C20" s="13" t="str">
        <f t="shared" si="0"/>
        <v>63</v>
      </c>
      <c r="D20" s="14">
        <f>J5*3</f>
        <v>1320000</v>
      </c>
      <c r="E20" s="14">
        <f t="shared" si="1"/>
        <v>198000</v>
      </c>
    </row>
    <row r="21" spans="1:13" x14ac:dyDescent="0.45">
      <c r="A21" s="13">
        <v>6</v>
      </c>
      <c r="B21" s="13">
        <v>4</v>
      </c>
      <c r="C21" s="13" t="str">
        <f t="shared" si="0"/>
        <v>64</v>
      </c>
      <c r="D21" s="14">
        <f>J5*4</f>
        <v>1760000</v>
      </c>
      <c r="E21" s="14">
        <f t="shared" si="1"/>
        <v>264000</v>
      </c>
    </row>
    <row r="22" spans="1:13" x14ac:dyDescent="0.45">
      <c r="A22" s="13">
        <v>6</v>
      </c>
      <c r="B22" s="13">
        <v>5</v>
      </c>
      <c r="C22" s="13" t="str">
        <f t="shared" si="0"/>
        <v>65</v>
      </c>
      <c r="D22" s="14">
        <f>J5*5</f>
        <v>2200000</v>
      </c>
      <c r="E22" s="14">
        <f t="shared" si="1"/>
        <v>330000</v>
      </c>
    </row>
    <row r="23" spans="1:13" x14ac:dyDescent="0.45">
      <c r="A23" s="13">
        <v>6</v>
      </c>
      <c r="B23" s="13">
        <v>6</v>
      </c>
      <c r="C23" s="13" t="str">
        <f t="shared" si="0"/>
        <v>66</v>
      </c>
      <c r="D23" s="14">
        <f>J5*6</f>
        <v>2640000</v>
      </c>
      <c r="E23" s="14">
        <f t="shared" si="1"/>
        <v>396000</v>
      </c>
    </row>
  </sheetData>
  <mergeCells count="3">
    <mergeCell ref="L2:M2"/>
    <mergeCell ref="A1:E1"/>
    <mergeCell ref="J2:K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Családi adókedvezmény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</dc:creator>
  <cp:lastModifiedBy>Tímea Molnár-Simon</cp:lastModifiedBy>
  <dcterms:created xsi:type="dcterms:W3CDTF">2025-08-26T07:55:09Z</dcterms:created>
  <dcterms:modified xsi:type="dcterms:W3CDTF">2025-10-02T11:37:53Z</dcterms:modified>
</cp:coreProperties>
</file>